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UBBLICAZIONE GENNAIO APRILE\"/>
    </mc:Choice>
  </mc:AlternateContent>
  <xr:revisionPtr revIDLastSave="0" documentId="8_{01CEC46F-8454-4A79-81BA-CBBB8B420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zioni e Regioni" sheetId="1" r:id="rId1"/>
  </sheets>
  <definedNames>
    <definedName name="_xlnm.Print_Area" localSheetId="0">'Nazioni e Regioni'!$X$1:$AD$16</definedName>
    <definedName name="_xlnm.Print_Titles" localSheetId="0">'Nazioni e Regioni'!$18:$19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5" i="1" l="1"/>
  <c r="D105" i="1"/>
  <c r="E105" i="1"/>
  <c r="F105" i="1"/>
  <c r="G105" i="1"/>
  <c r="B105" i="1"/>
  <c r="C103" i="1"/>
  <c r="D103" i="1"/>
  <c r="E103" i="1"/>
  <c r="F103" i="1"/>
  <c r="G103" i="1"/>
  <c r="B103" i="1"/>
  <c r="C43" i="1"/>
  <c r="D43" i="1"/>
  <c r="E43" i="1"/>
  <c r="B43" i="1"/>
  <c r="U3" i="1"/>
  <c r="U2" i="1"/>
  <c r="S4" i="1"/>
  <c r="R1" i="1"/>
  <c r="L4" i="1"/>
  <c r="K1" i="1"/>
  <c r="N3" i="1"/>
  <c r="N2" i="1"/>
  <c r="N8" i="1"/>
  <c r="A14" i="1" l="1"/>
  <c r="A16" i="1" l="1"/>
  <c r="B11" i="1"/>
  <c r="G101" i="1" l="1"/>
  <c r="F101" i="1"/>
  <c r="G40" i="1"/>
  <c r="G41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F40" i="1"/>
  <c r="F41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G21" i="1"/>
  <c r="F21" i="1"/>
  <c r="G43" i="1" l="1"/>
  <c r="F43" i="1"/>
</calcChain>
</file>

<file path=xl/sharedStrings.xml><?xml version="1.0" encoding="utf-8"?>
<sst xmlns="http://schemas.openxmlformats.org/spreadsheetml/2006/main" count="116" uniqueCount="108">
  <si>
    <t>Piemonte</t>
  </si>
  <si>
    <t>Valle d'Aosta</t>
  </si>
  <si>
    <t>Lombardia</t>
  </si>
  <si>
    <t>Veneto</t>
  </si>
  <si>
    <t>Friuli-Venezia-Giulia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</si>
  <si>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</si>
  <si>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</si>
  <si>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</si>
  <si>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</si>
  <si>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</si>
  <si>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</si>
  <si>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</si>
  <si>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</si>
  <si>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</si>
  <si>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</si>
  <si>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</si>
  <si>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</si>
  <si>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</si>
  <si>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</si>
  <si>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Bolzano</t>
  </si>
  <si>
    <t>Trento</t>
  </si>
  <si>
    <t>Francia</t>
  </si>
  <si>
    <t>Paesi Bassi</t>
  </si>
  <si>
    <t>Germania</t>
  </si>
  <si>
    <t>Regno Unito</t>
  </si>
  <si>
    <t>Irlanda</t>
  </si>
  <si>
    <t>Danimarca</t>
  </si>
  <si>
    <t>Grecia</t>
  </si>
  <si>
    <t>Portogallo</t>
  </si>
  <si>
    <t>Spagna</t>
  </si>
  <si>
    <t>Belgio</t>
  </si>
  <si>
    <t>Lussemburgo</t>
  </si>
  <si>
    <t>Islanda</t>
  </si>
  <si>
    <t>Norvegia</t>
  </si>
  <si>
    <t>Svezia</t>
  </si>
  <si>
    <t>Finlandia</t>
  </si>
  <si>
    <t>Svizzera (incluso Liechtenstein)</t>
  </si>
  <si>
    <t>Austria</t>
  </si>
  <si>
    <t>Malta</t>
  </si>
  <si>
    <t>Turchia</t>
  </si>
  <si>
    <t>Estonia</t>
  </si>
  <si>
    <t>Lettonia</t>
  </si>
  <si>
    <t>Lituania</t>
  </si>
  <si>
    <t>Polonia</t>
  </si>
  <si>
    <t>Repubblica Ceca</t>
  </si>
  <si>
    <t>Slovacchia</t>
  </si>
  <si>
    <t>Ungheria</t>
  </si>
  <si>
    <t>Romania</t>
  </si>
  <si>
    <t>Bulgaria</t>
  </si>
  <si>
    <t>Ucraina</t>
  </si>
  <si>
    <t>Russia</t>
  </si>
  <si>
    <t>Slovenia</t>
  </si>
  <si>
    <t>Croazia</t>
  </si>
  <si>
    <t>Altri Paesi Europei</t>
  </si>
  <si>
    <t>Egitto</t>
  </si>
  <si>
    <t>Altri Paesi Africa Mediterranea</t>
  </si>
  <si>
    <t>Altri Paesi dell' Africa</t>
  </si>
  <si>
    <t>Sud Africa</t>
  </si>
  <si>
    <t>Stati Uniti d'America</t>
  </si>
  <si>
    <t>Canada</t>
  </si>
  <si>
    <t>Altri Paesi o territori Nord- Americani.</t>
  </si>
  <si>
    <t>Messico</t>
  </si>
  <si>
    <t>Venezuela</t>
  </si>
  <si>
    <t>Brasile</t>
  </si>
  <si>
    <t>Argentina</t>
  </si>
  <si>
    <t>Altri Paesi Centro - Sud America</t>
  </si>
  <si>
    <t>Cipro</t>
  </si>
  <si>
    <t>Israele</t>
  </si>
  <si>
    <t>India</t>
  </si>
  <si>
    <t>Cina</t>
  </si>
  <si>
    <t>Corea del Sud</t>
  </si>
  <si>
    <t>Giappone</t>
  </si>
  <si>
    <t>Altri Paesi Asia Occidentale</t>
  </si>
  <si>
    <t>Altri Paesi dell'Asia</t>
  </si>
  <si>
    <t>Non Specificato</t>
  </si>
  <si>
    <t>Australia</t>
  </si>
  <si>
    <t>Nuova Zelanda</t>
  </si>
  <si>
    <t>Altri Paesi o territori Oceania</t>
  </si>
  <si>
    <t>Arrivi</t>
  </si>
  <si>
    <t>Presenze</t>
  </si>
  <si>
    <t>Esercizi Alberghieri</t>
  </si>
  <si>
    <t>Esercizi Extralberghieri</t>
  </si>
  <si>
    <t>Totale Complessivo</t>
  </si>
  <si>
    <t xml:space="preserve">
Residenza</t>
  </si>
  <si>
    <t>GIUNTA REGIONALE</t>
  </si>
  <si>
    <t>Dipartimento sviluppo economico</t>
  </si>
  <si>
    <t>Settore turismo, cooperazione territoriale europea  e cooperazione allo sviluppo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</si>
  <si>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</si>
  <si>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</si>
  <si>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</si>
  <si>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</si>
  <si>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DATI PROVVISORI - Osservatorio Regionale del Turismo (Fonte Strutture Ricettive)</t>
  </si>
  <si>
    <t>(in relazione al mese di riferimento per il periodo selezionato)</t>
  </si>
  <si>
    <t>RISPONDENTI</t>
  </si>
  <si>
    <t>N° Strutture Rispondenti</t>
  </si>
  <si>
    <t>Totale Strutture Aperte</t>
  </si>
  <si>
    <t>Rispondenti = strutture aperte/strutture con almeno 1 risposta</t>
  </si>
  <si>
    <t>DATA DI ESTRAZIONE</t>
  </si>
  <si>
    <t>PERIODO DI ANALISI</t>
  </si>
  <si>
    <t>Gennaio</t>
  </si>
  <si>
    <t>Aprile</t>
  </si>
  <si>
    <t>47,79%</t>
  </si>
  <si>
    <t>09/01/2026 13:03:04</t>
  </si>
  <si>
    <t>42,95%</t>
  </si>
  <si>
    <t>Anno 2025</t>
  </si>
  <si>
    <t>TOTALE ITALIA</t>
  </si>
  <si>
    <t>TOTALE REGIONE MARCHE</t>
  </si>
  <si>
    <t>TOTALE ESTERO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</si>
</sst>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name val="Times New Roman"/>
      <family val="1"/>
    </font>
    <font>
      <i/>
      <sz val="22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6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Arial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i/>
      <sz val="11"/>
      <color theme="1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3" fontId="11" fillId="0" borderId="0" xfId="0" applyNumberFormat="1" applyFont="1"/>
    <xf numFmtId="3" fontId="11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left"/>
    </xf>
    <xf numFmtId="0" fontId="8" fillId="0" borderId="0" xfId="1" applyFont="1"/>
    <xf numFmtId="0" fontId="7" fillId="0" borderId="0" xfId="1" applyFont="1"/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0" applyFont="1"/>
    <xf numFmtId="0" fontId="2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49" fontId="0" fillId="0" borderId="0" xfId="0" applyNumberFormat="1"/>
    <xf numFmtId="49" fontId="11" fillId="0" borderId="0" xfId="0" applyNumberFormat="1" applyFont="1"/>
    <xf numFmtId="0" fontId="4" fillId="0" borderId="0" xfId="2" applyFont="1"/>
    <xf numFmtId="0" fontId="12" fillId="0" borderId="0" xfId="0" applyFont="1"/>
    <xf numFmtId="0" fontId="15" fillId="0" borderId="0" xfId="0" applyFont="1"/>
    <xf numFmtId="0" fontId="16" fillId="0" borderId="0" xfId="1" applyFont="1"/>
    <xf numFmtId="0" fontId="16" fillId="0" borderId="0" xfId="2" applyFont="1"/>
    <xf numFmtId="0" fontId="16" fillId="0" borderId="0" xfId="2" applyFont="1" applyAlignment="1">
      <alignment vertical="center"/>
    </xf>
    <xf numFmtId="0" fontId="17" fillId="0" borderId="0" xfId="0" applyFont="1"/>
    <xf numFmtId="0" fontId="18" fillId="0" borderId="0" xfId="1" applyFont="1" applyAlignment="1">
      <alignment horizontal="left"/>
    </xf>
    <xf numFmtId="0" fontId="15" fillId="0" borderId="0" xfId="0" applyFont="1" applyAlignment="1">
      <alignment horizontal="right"/>
    </xf>
    <xf numFmtId="0" fontId="0" fillId="0" borderId="0" xfId="0"/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0" xfId="0" applyFont="1"/>
    <xf numFmtId="3" fontId="0" fillId="0" borderId="0" xfId="0" applyNumberFormat="1"/>
  </cellXfs>
  <cellStyles count="3">
    <cellStyle name="Normale" xfId="0" builtinId="0"/>
    <cellStyle name="Normale 2" xfId="1" xr:uid="{00000000-0005-0000-0000-000001000000}"/>
    <cellStyle name="Normale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142875</xdr:rowOff>
    </xdr:from>
    <xdr:to>
      <xdr:col>0</xdr:col>
      <xdr:colOff>1777670</xdr:colOff>
      <xdr:row>3</xdr:row>
      <xdr:rowOff>83377</xdr:rowOff>
    </xdr:to>
    <xdr:pic>
      <xdr:nvPicPr>
        <xdr:cNvPr id="2" name="Immagine 1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58D636E2-1FFA-4AE6-85DA-1A434B63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1615745" cy="540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819150</xdr:colOff>
      <xdr:row>0</xdr:row>
      <xdr:rowOff>28575</xdr:rowOff>
    </xdr:from>
    <xdr:to>
      <xdr:col>32</xdr:col>
      <xdr:colOff>409575</xdr:colOff>
      <xdr:row>10</xdr:row>
      <xdr:rowOff>135256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CC1901D-A0B4-42F2-97A6-65AFDB3E33D6}"/>
            </a:ext>
          </a:extLst>
        </xdr:cNvPr>
        <xdr:cNvSpPr txBox="1"/>
      </xdr:nvSpPr>
      <xdr:spPr>
        <a:xfrm>
          <a:off x="23793450" y="28575"/>
          <a:ext cx="7581900" cy="21355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5"/>
  <sheetViews>
    <sheetView tabSelected="1" topLeftCell="A75" workbookViewId="0">
      <selection activeCell="B105" sqref="B105:G105"/>
    </sheetView>
  </sheetViews>
  <sheetFormatPr defaultRowHeight="15" x14ac:dyDescent="0.25"/>
  <cols>
    <col min="1" max="1" width="35.42578125" customWidth="1"/>
    <col min="2" max="2" width="10.140625" bestFit="1" customWidth="1"/>
    <col min="3" max="3" width="13.5703125" customWidth="1"/>
    <col min="4" max="4" width="12" customWidth="1"/>
    <col min="5" max="5" width="10.28515625" customWidth="1"/>
    <col min="6" max="6" width="11.5703125" customWidth="1"/>
    <col min="7" max="7" width="12.42578125" customWidth="1"/>
    <col min="8" max="8" width="35.42578125" bestFit="1" customWidth="1"/>
    <col min="9" max="10" width="12.140625" customWidth="1"/>
    <col min="11" max="11" width="11.42578125" customWidth="1"/>
    <col min="12" max="12" width="14.85546875" customWidth="1"/>
    <col min="13" max="13" width="13.28515625" customWidth="1"/>
    <col min="14" max="14" width="13" customWidth="1"/>
    <col min="15" max="15" width="4.42578125" customWidth="1"/>
    <col min="16" max="16" width="35.42578125" customWidth="1"/>
    <col min="17" max="17" width="10.28515625" customWidth="1"/>
    <col min="18" max="18" width="13.85546875" customWidth="1"/>
    <col min="19" max="19" width="12.28515625" customWidth="1"/>
    <col min="20" max="20" width="13.7109375" customWidth="1"/>
    <col min="21" max="21" width="11" customWidth="1"/>
    <col min="22" max="22" width="16.140625" customWidth="1"/>
    <col min="23" max="23" width="5.42578125" customWidth="1"/>
    <col min="24" max="24" width="35.42578125" customWidth="1"/>
    <col min="25" max="25" width="13.7109375" bestFit="1" customWidth="1"/>
    <col min="26" max="26" width="12.140625" customWidth="1"/>
    <col min="29" max="29" width="14.85546875" bestFit="1" customWidth="1"/>
    <col min="30" max="30" width="13.7109375" bestFit="1" customWidth="1"/>
    <col min="31" max="31" width="5" customWidth="1"/>
    <col min="32" max="32" width="6.7109375" customWidth="1"/>
    <col min="33" max="33" width="6.28515625" style="18" customWidth="1"/>
  </cols>
  <sheetData>
    <row r="1" spans="1:33" s="12" customFormat="1" ht="15.75" x14ac:dyDescent="0.25">
      <c r="B1" s="7" t="s">
        <v>84</v>
      </c>
      <c r="C1" s="9"/>
      <c r="D1" s="10"/>
      <c r="E1" s="10"/>
      <c r="F1" s="11"/>
      <c r="G1" s="11"/>
      <c r="H1" s="7"/>
      <c r="I1" s="23">
        <v>2025</v>
      </c>
      <c r="J1" s="9"/>
      <c r="K1" s="31">
        <f>I1</f>
        <v>2025</v>
      </c>
      <c r="L1" s="22" t="s">
        <v>93</v>
      </c>
      <c r="N1" s="28" t="s">
        <v>101</v>
      </c>
      <c r="O1" s="26">
        <v>8396</v>
      </c>
      <c r="P1" s="27">
        <v>17570</v>
      </c>
      <c r="Q1" s="23">
        <v>8496</v>
      </c>
      <c r="R1" s="31">
        <f>I2</f>
        <v>2024</v>
      </c>
      <c r="S1" s="22" t="s">
        <v>93</v>
      </c>
      <c r="U1" s="28" t="s">
        <v>103</v>
      </c>
      <c r="V1" s="30">
        <v>6726</v>
      </c>
      <c r="W1" s="26">
        <v>15660</v>
      </c>
      <c r="X1" s="27">
        <v>7511</v>
      </c>
      <c r="Y1" s="8"/>
      <c r="Z1" s="9"/>
      <c r="AA1" s="10"/>
      <c r="AG1" s="19"/>
    </row>
    <row r="2" spans="1:33" s="12" customFormat="1" ht="15.75" x14ac:dyDescent="0.25">
      <c r="B2" s="20" t="s">
        <v>85</v>
      </c>
      <c r="C2" s="15"/>
      <c r="D2" s="15"/>
      <c r="E2" s="15"/>
      <c r="F2" s="16"/>
      <c r="G2" s="16"/>
      <c r="H2" s="13"/>
      <c r="I2" s="24">
        <v>2024</v>
      </c>
      <c r="J2" s="15"/>
      <c r="K2" s="15"/>
      <c r="L2" s="22" t="s">
        <v>94</v>
      </c>
      <c r="N2" s="22">
        <f>O1</f>
        <v>8396</v>
      </c>
      <c r="P2" s="13"/>
      <c r="Q2" s="14"/>
      <c r="R2" s="15"/>
      <c r="S2" s="22" t="s">
        <v>94</v>
      </c>
      <c r="U2" s="22">
        <f>V1</f>
        <v>6726</v>
      </c>
      <c r="V2" s="22"/>
      <c r="X2" s="13"/>
      <c r="Y2" s="14"/>
      <c r="Z2" s="15"/>
      <c r="AA2" s="15"/>
      <c r="AG2" s="19"/>
    </row>
    <row r="3" spans="1:33" s="12" customFormat="1" ht="15.75" x14ac:dyDescent="0.25">
      <c r="B3" s="13" t="s">
        <v>86</v>
      </c>
      <c r="C3" s="17"/>
      <c r="D3" s="17"/>
      <c r="E3" s="17"/>
      <c r="F3" s="17"/>
      <c r="G3" s="17"/>
      <c r="H3" s="13"/>
      <c r="I3" s="25" t="s">
        <v>99</v>
      </c>
      <c r="J3" s="17"/>
      <c r="K3" s="17"/>
      <c r="L3" s="22" t="s">
        <v>95</v>
      </c>
      <c r="N3" s="22">
        <f>P1</f>
        <v>17570</v>
      </c>
      <c r="P3" s="13"/>
      <c r="Q3" s="17"/>
      <c r="R3" s="17"/>
      <c r="S3" s="22" t="s">
        <v>95</v>
      </c>
      <c r="U3" s="22">
        <f>W1</f>
        <v>15660</v>
      </c>
      <c r="V3" s="22"/>
      <c r="X3" s="13"/>
      <c r="Y3" s="17"/>
      <c r="Z3" s="17"/>
      <c r="AA3" s="17"/>
      <c r="AG3" s="19"/>
    </row>
    <row r="4" spans="1:33" s="12" customFormat="1" ht="15.75" x14ac:dyDescent="0.25">
      <c r="B4" s="13" t="s">
        <v>87</v>
      </c>
      <c r="C4" s="17"/>
      <c r="D4" s="17"/>
      <c r="E4" s="17"/>
      <c r="F4" s="17"/>
      <c r="G4" s="17"/>
      <c r="H4" s="13"/>
      <c r="I4" s="25" t="s">
        <v>100</v>
      </c>
      <c r="J4" s="17"/>
      <c r="K4" s="17"/>
      <c r="L4" s="22" t="str">
        <f>CONCATENATE("Di cui ANNUALI n. ", Q1, " e STAGIONALI n. ", P1-Q1)</f>
        <v>Di cui ANNUALI n. 8496 e STAGIONALI n. 9074</v>
      </c>
      <c r="P4" s="13"/>
      <c r="Q4" s="17"/>
      <c r="R4" s="17"/>
      <c r="S4" s="22" t="str">
        <f>CONCATENATE("Di cui ANNUALI n. ", X1, " e STAGIONALI n. ", W1-X1)</f>
        <v>Di cui ANNUALI n. 7511 e STAGIONALI n. 8149</v>
      </c>
      <c r="X4" s="13"/>
      <c r="Y4" s="17"/>
      <c r="Z4" s="17"/>
      <c r="AA4" s="17"/>
      <c r="AG4" s="19"/>
    </row>
    <row r="5" spans="1:33" s="12" customFormat="1" ht="15.75" x14ac:dyDescent="0.25">
      <c r="B5" s="13" t="s">
        <v>88</v>
      </c>
      <c r="C5" s="17"/>
      <c r="D5" s="17"/>
      <c r="E5" s="17"/>
      <c r="F5" s="17"/>
      <c r="G5" s="17"/>
      <c r="H5" s="13"/>
      <c r="I5" s="17"/>
      <c r="J5" s="17"/>
      <c r="K5" s="17"/>
      <c r="L5" s="22" t="s">
        <v>96</v>
      </c>
      <c r="P5" s="13"/>
      <c r="Q5" s="17"/>
      <c r="R5" s="17"/>
      <c r="S5" s="22" t="s">
        <v>96</v>
      </c>
      <c r="X5" s="13"/>
      <c r="Y5" s="17"/>
      <c r="Z5" s="17"/>
      <c r="AA5" s="17"/>
      <c r="AG5" s="19"/>
    </row>
    <row r="6" spans="1:33" s="12" customFormat="1" ht="15.75" x14ac:dyDescent="0.25">
      <c r="B6" s="13" t="s">
        <v>89</v>
      </c>
      <c r="C6" s="17"/>
      <c r="D6" s="17"/>
      <c r="E6" s="17"/>
      <c r="F6" s="17"/>
      <c r="G6" s="17"/>
      <c r="H6" s="13"/>
      <c r="I6" s="17"/>
      <c r="J6" s="17"/>
      <c r="K6" s="17"/>
      <c r="L6" s="17"/>
      <c r="P6" s="13"/>
      <c r="Q6" s="17"/>
      <c r="R6" s="17"/>
      <c r="S6" s="17"/>
      <c r="X6" s="13"/>
      <c r="Y6" s="17"/>
      <c r="Z6" s="17"/>
      <c r="AA6" s="17"/>
      <c r="AG6" s="19"/>
    </row>
    <row r="7" spans="1:33" s="12" customFormat="1" ht="15.75" x14ac:dyDescent="0.25">
      <c r="B7" s="13" t="s">
        <v>90</v>
      </c>
      <c r="C7" s="17"/>
      <c r="D7" s="17"/>
      <c r="E7" s="17"/>
      <c r="F7" s="17"/>
      <c r="G7" s="17"/>
      <c r="H7" s="13"/>
      <c r="I7" s="17"/>
      <c r="J7" s="17"/>
      <c r="K7" s="17"/>
      <c r="L7" s="22" t="s">
        <v>97</v>
      </c>
      <c r="N7" s="22" t="s">
        <v>102</v>
      </c>
      <c r="P7" s="13"/>
      <c r="Q7" s="17"/>
      <c r="R7" s="17"/>
      <c r="S7" s="17"/>
      <c r="X7" s="13"/>
      <c r="Y7" s="17"/>
      <c r="Z7" s="17"/>
      <c r="AA7" s="17"/>
      <c r="AG7" s="19"/>
    </row>
    <row r="8" spans="1:33" s="12" customFormat="1" ht="15.75" x14ac:dyDescent="0.25">
      <c r="B8" s="17"/>
      <c r="C8" s="17"/>
      <c r="D8" s="17"/>
      <c r="E8" s="17"/>
      <c r="F8" s="17"/>
      <c r="G8" s="17"/>
      <c r="H8" s="13"/>
      <c r="I8" s="17"/>
      <c r="J8" s="17"/>
      <c r="K8" s="17"/>
      <c r="L8" s="22" t="s">
        <v>98</v>
      </c>
      <c r="N8" s="22" t="str">
        <f>CONCATENATE(I3, "/", I4)</f>
        <v>Gennaio/Aprile</v>
      </c>
      <c r="P8" s="13"/>
      <c r="Q8" s="17"/>
      <c r="R8" s="17"/>
      <c r="S8" s="17"/>
      <c r="X8" s="13"/>
      <c r="Y8" s="17"/>
      <c r="Z8" s="17"/>
      <c r="AA8" s="17"/>
      <c r="AG8" s="19"/>
    </row>
    <row r="9" spans="1:33" s="12" customFormat="1" ht="15.75" x14ac:dyDescent="0.25">
      <c r="A9" s="21" t="s">
        <v>104</v>
      </c>
      <c r="B9" s="17"/>
      <c r="C9" s="17"/>
      <c r="D9" s="17"/>
      <c r="E9" s="17"/>
      <c r="F9" s="17"/>
      <c r="G9" s="17"/>
      <c r="H9" s="13"/>
      <c r="I9" s="17"/>
      <c r="J9" s="17"/>
      <c r="K9" s="17"/>
      <c r="P9" s="13"/>
      <c r="Q9" s="17"/>
      <c r="R9" s="17"/>
      <c r="S9" s="17"/>
      <c r="X9" s="13"/>
      <c r="Y9" s="17"/>
      <c r="Z9" s="17"/>
      <c r="AA9" s="17"/>
      <c r="AG9" s="19"/>
    </row>
    <row r="10" spans="1:33" s="12" customFormat="1" ht="18" x14ac:dyDescent="0.25">
      <c r="A10" s="13"/>
      <c r="B10" s="34" t="s">
        <v>91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17"/>
      <c r="R10" s="17"/>
      <c r="S10" s="17"/>
      <c r="X10" s="13"/>
      <c r="Y10" s="17"/>
      <c r="Z10" s="17"/>
      <c r="AA10" s="17"/>
      <c r="AG10" s="19"/>
    </row>
    <row r="11" spans="1:33" s="12" customFormat="1" ht="18.75" x14ac:dyDescent="0.3">
      <c r="A11" s="13"/>
      <c r="B11" s="32" t="str">
        <f>CONCATENATE("Movimento turistico Regione Marche per nazionalità di provenienza - Confronto dati ", I3, " / ", I4, " ", I1, " / ", I2)</f>
        <v>Movimento turistico Regione Marche per nazionalità di provenienza - Confronto dati Gennaio / Aprile 2025 / 2024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/>
      <c r="R11"/>
      <c r="S11"/>
      <c r="T11"/>
      <c r="U11"/>
      <c r="X11" s="13"/>
      <c r="Y11" s="17"/>
      <c r="Z11" s="17"/>
      <c r="AA11" s="17"/>
      <c r="AG11" s="19"/>
    </row>
    <row r="12" spans="1:33" s="12" customFormat="1" ht="18.75" x14ac:dyDescent="0.3">
      <c r="A12" s="13"/>
      <c r="B12" s="32" t="s">
        <v>92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/>
      <c r="R12"/>
      <c r="S12"/>
      <c r="T12"/>
      <c r="U12"/>
      <c r="X12" s="13"/>
      <c r="Y12" s="17"/>
      <c r="Z12" s="17"/>
      <c r="AA12" s="17"/>
      <c r="AG12" s="19"/>
    </row>
    <row r="13" spans="1:33" ht="14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33" ht="20.100000000000001" customHeight="1" x14ac:dyDescent="0.25">
      <c r="A14" s="37" t="str">
        <f>CONCATENATE("Periodo ", I3, "/", I4)</f>
        <v>Periodo Gennaio/Aprile</v>
      </c>
      <c r="B14" s="37"/>
      <c r="C14" s="37"/>
      <c r="D14" s="37"/>
      <c r="E14" s="37"/>
      <c r="F14" s="37"/>
      <c r="G14" s="37"/>
      <c r="H14" s="5"/>
      <c r="I14" s="37"/>
      <c r="J14" s="37"/>
      <c r="K14" s="37"/>
      <c r="L14" s="37"/>
      <c r="M14" s="37"/>
      <c r="N14" s="37"/>
      <c r="O14" s="5"/>
      <c r="P14" s="5"/>
      <c r="Q14" s="37"/>
      <c r="R14" s="37"/>
      <c r="S14" s="37"/>
      <c r="T14" s="37"/>
      <c r="U14" s="37"/>
      <c r="V14" s="37"/>
      <c r="Y14" s="37"/>
      <c r="Z14" s="37"/>
      <c r="AA14" s="37"/>
      <c r="AB14" s="37"/>
      <c r="AC14" s="37"/>
      <c r="AD14" s="37"/>
    </row>
    <row r="15" spans="1:33" ht="14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33" ht="18.75" x14ac:dyDescent="0.25">
      <c r="A16" s="35" t="str">
        <f>CONCATENATE("Anno ", I1)</f>
        <v>Anno 2025</v>
      </c>
      <c r="B16" s="35"/>
      <c r="C16" s="35"/>
      <c r="D16" s="35"/>
      <c r="E16" s="35"/>
      <c r="F16" s="35"/>
      <c r="G16" s="35"/>
      <c r="I16" s="35"/>
      <c r="J16" s="35"/>
      <c r="K16" s="35"/>
      <c r="L16" s="35"/>
      <c r="M16" s="35"/>
      <c r="N16" s="35"/>
      <c r="Q16" s="38"/>
      <c r="R16" s="38"/>
      <c r="S16" s="38"/>
      <c r="T16" s="38"/>
      <c r="U16" s="38"/>
      <c r="V16" s="38"/>
      <c r="Y16" s="38"/>
      <c r="Z16" s="38"/>
      <c r="AA16" s="38"/>
      <c r="AB16" s="38"/>
      <c r="AC16" s="38"/>
      <c r="AD16" s="38"/>
    </row>
    <row r="17" spans="1:33" ht="12" customHeight="1" x14ac:dyDescent="0.25">
      <c r="B17" s="6"/>
      <c r="C17" s="6"/>
      <c r="D17" s="6"/>
      <c r="E17" s="6"/>
      <c r="F17" s="6"/>
      <c r="G17" s="6"/>
      <c r="J17" s="18"/>
      <c r="AG17"/>
    </row>
    <row r="18" spans="1:33" x14ac:dyDescent="0.25">
      <c r="B18" s="36" t="s">
        <v>80</v>
      </c>
      <c r="C18" s="36"/>
      <c r="D18" s="36" t="s">
        <v>81</v>
      </c>
      <c r="E18" s="36"/>
      <c r="F18" s="36" t="s">
        <v>82</v>
      </c>
      <c r="G18" s="36"/>
      <c r="J18" s="18"/>
      <c r="AG18"/>
    </row>
    <row r="19" spans="1:33" ht="17.25" customHeight="1" x14ac:dyDescent="0.25">
      <c r="A19" s="2" t="s">
        <v>83</v>
      </c>
      <c r="B19" s="1" t="s">
        <v>78</v>
      </c>
      <c r="C19" s="1" t="s">
        <v>79</v>
      </c>
      <c r="D19" s="1" t="s">
        <v>78</v>
      </c>
      <c r="E19" s="1" t="s">
        <v>79</v>
      </c>
      <c r="F19" s="1" t="s">
        <v>78</v>
      </c>
      <c r="G19" s="1" t="s">
        <v>79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G19"/>
    </row>
    <row r="20" spans="1:33" x14ac:dyDescent="0.25"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G20"/>
    </row>
    <row r="21" spans="1:33" ht="15.75" x14ac:dyDescent="0.25">
      <c r="A21" t="s">
        <v>0</v>
      </c>
      <c r="B21" s="3">
        <v>14015</v>
      </c>
      <c r="C21" s="3">
        <v>30996</v>
      </c>
      <c r="D21" s="3">
        <v>4636</v>
      </c>
      <c r="E21" s="3">
        <v>14892</v>
      </c>
      <c r="F21" s="3">
        <f>B21+D21</f>
        <v>18651</v>
      </c>
      <c r="G21" s="3">
        <f>C21+E21</f>
        <v>45888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G21"/>
    </row>
    <row r="22" spans="1:33" ht="15.75" x14ac:dyDescent="0.25">
      <c r="A22" t="s">
        <v>1</v>
      </c>
      <c r="B22" s="3">
        <v>262</v>
      </c>
      <c r="C22" s="3">
        <v>480</v>
      </c>
      <c r="D22" s="3">
        <v>84</v>
      </c>
      <c r="E22" s="3">
        <v>227</v>
      </c>
      <c r="F22" s="3">
        <f t="shared" ref="F22:F87" si="0">B22+D22</f>
        <v>346</v>
      </c>
      <c r="G22" s="3">
        <f t="shared" ref="G22:G87" si="1">C22+E22</f>
        <v>707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G22"/>
    </row>
    <row r="23" spans="1:33" ht="15.75" x14ac:dyDescent="0.25">
      <c r="A23" t="s">
        <v>2</v>
      </c>
      <c r="B23" s="3">
        <v>51700</v>
      </c>
      <c r="C23" s="3">
        <v>113130</v>
      </c>
      <c r="D23" s="3">
        <v>17907</v>
      </c>
      <c r="E23" s="3">
        <v>53011</v>
      </c>
      <c r="F23" s="3">
        <f t="shared" si="0"/>
        <v>69607</v>
      </c>
      <c r="G23" s="3">
        <f t="shared" si="1"/>
        <v>166141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G23"/>
    </row>
    <row r="24" spans="1:33" ht="15.75" x14ac:dyDescent="0.25">
      <c r="A24" t="s">
        <v>3</v>
      </c>
      <c r="B24" s="3">
        <v>22850</v>
      </c>
      <c r="C24" s="3">
        <v>46353</v>
      </c>
      <c r="D24" s="3">
        <v>8880</v>
      </c>
      <c r="E24" s="3">
        <v>24378</v>
      </c>
      <c r="F24" s="3">
        <f t="shared" si="0"/>
        <v>31730</v>
      </c>
      <c r="G24" s="3">
        <f t="shared" si="1"/>
        <v>70731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G24"/>
    </row>
    <row r="25" spans="1:33" ht="15.75" x14ac:dyDescent="0.25">
      <c r="A25" t="s">
        <v>4</v>
      </c>
      <c r="B25" s="3">
        <v>5434</v>
      </c>
      <c r="C25" s="3">
        <v>11057</v>
      </c>
      <c r="D25" s="3">
        <v>1544</v>
      </c>
      <c r="E25" s="3">
        <v>4099</v>
      </c>
      <c r="F25" s="3">
        <f t="shared" si="0"/>
        <v>6978</v>
      </c>
      <c r="G25" s="3">
        <f t="shared" si="1"/>
        <v>15156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G25"/>
    </row>
    <row r="26" spans="1:33" ht="15.75" x14ac:dyDescent="0.25">
      <c r="A26" t="s">
        <v>5</v>
      </c>
      <c r="B26" s="3">
        <v>4771</v>
      </c>
      <c r="C26" s="3">
        <v>10379</v>
      </c>
      <c r="D26" s="3">
        <v>1337</v>
      </c>
      <c r="E26" s="3">
        <v>3735</v>
      </c>
      <c r="F26" s="3">
        <f t="shared" si="0"/>
        <v>6108</v>
      </c>
      <c r="G26" s="3">
        <f t="shared" si="1"/>
        <v>14114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G26"/>
    </row>
    <row r="27" spans="1:33" ht="15.75" x14ac:dyDescent="0.25">
      <c r="A27" t="s">
        <v>6</v>
      </c>
      <c r="B27" s="3">
        <v>29127</v>
      </c>
      <c r="C27" s="3">
        <v>67558</v>
      </c>
      <c r="D27" s="3">
        <v>13993</v>
      </c>
      <c r="E27" s="3">
        <v>33151</v>
      </c>
      <c r="F27" s="3">
        <f t="shared" si="0"/>
        <v>43120</v>
      </c>
      <c r="G27" s="3">
        <f t="shared" si="1"/>
        <v>100709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G27"/>
    </row>
    <row r="28" spans="1:33" ht="15.75" x14ac:dyDescent="0.25">
      <c r="A28" t="s">
        <v>7</v>
      </c>
      <c r="B28" s="3">
        <v>20189</v>
      </c>
      <c r="C28" s="3">
        <v>36282</v>
      </c>
      <c r="D28" s="3">
        <v>6729</v>
      </c>
      <c r="E28" s="3">
        <v>15594</v>
      </c>
      <c r="F28" s="3">
        <f t="shared" si="0"/>
        <v>26918</v>
      </c>
      <c r="G28" s="3">
        <f t="shared" si="1"/>
        <v>51876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G28"/>
    </row>
    <row r="29" spans="1:33" ht="15.75" x14ac:dyDescent="0.25">
      <c r="A29" t="s">
        <v>8</v>
      </c>
      <c r="B29" s="3">
        <v>10382</v>
      </c>
      <c r="C29" s="3">
        <v>23220</v>
      </c>
      <c r="D29" s="3">
        <v>4963</v>
      </c>
      <c r="E29" s="3">
        <v>15746</v>
      </c>
      <c r="F29" s="3">
        <f t="shared" si="0"/>
        <v>15345</v>
      </c>
      <c r="G29" s="3">
        <f t="shared" si="1"/>
        <v>38966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G29"/>
    </row>
    <row r="30" spans="1:33" ht="15.75" x14ac:dyDescent="0.25">
      <c r="A30" t="s">
        <v>9</v>
      </c>
      <c r="B30" s="3">
        <v>24306</v>
      </c>
      <c r="C30" s="3">
        <v>48165</v>
      </c>
      <c r="D30" s="3">
        <v>18463</v>
      </c>
      <c r="E30" s="3">
        <v>85906</v>
      </c>
      <c r="F30" s="3">
        <f t="shared" si="0"/>
        <v>42769</v>
      </c>
      <c r="G30" s="3">
        <f t="shared" si="1"/>
        <v>134071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G30"/>
    </row>
    <row r="31" spans="1:33" ht="15.75" x14ac:dyDescent="0.25">
      <c r="A31" t="s">
        <v>10</v>
      </c>
      <c r="B31" s="3">
        <v>45779</v>
      </c>
      <c r="C31" s="3">
        <v>95592</v>
      </c>
      <c r="D31" s="3">
        <v>16764</v>
      </c>
      <c r="E31" s="3">
        <v>42171</v>
      </c>
      <c r="F31" s="3">
        <f t="shared" si="0"/>
        <v>62543</v>
      </c>
      <c r="G31" s="3">
        <f t="shared" si="1"/>
        <v>137763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G31"/>
    </row>
    <row r="32" spans="1:33" ht="15.75" x14ac:dyDescent="0.25">
      <c r="A32" t="s">
        <v>11</v>
      </c>
      <c r="B32" s="3">
        <v>16421</v>
      </c>
      <c r="C32" s="3">
        <v>32548</v>
      </c>
      <c r="D32" s="3">
        <v>6862</v>
      </c>
      <c r="E32" s="3">
        <v>20469</v>
      </c>
      <c r="F32" s="3">
        <f t="shared" si="0"/>
        <v>23283</v>
      </c>
      <c r="G32" s="3">
        <f t="shared" si="1"/>
        <v>53017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G32"/>
    </row>
    <row r="33" spans="1:33" ht="15.75" x14ac:dyDescent="0.25">
      <c r="A33" t="s">
        <v>12</v>
      </c>
      <c r="B33" s="3">
        <v>3278</v>
      </c>
      <c r="C33" s="3">
        <v>7242</v>
      </c>
      <c r="D33" s="3">
        <v>1098</v>
      </c>
      <c r="E33" s="3">
        <v>4012</v>
      </c>
      <c r="F33" s="3">
        <f t="shared" si="0"/>
        <v>4376</v>
      </c>
      <c r="G33" s="3">
        <f t="shared" si="1"/>
        <v>11254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G33"/>
    </row>
    <row r="34" spans="1:33" ht="15.75" x14ac:dyDescent="0.25">
      <c r="A34" t="s">
        <v>13</v>
      </c>
      <c r="B34" s="3">
        <v>22844</v>
      </c>
      <c r="C34" s="3">
        <v>55279</v>
      </c>
      <c r="D34" s="3">
        <v>8305</v>
      </c>
      <c r="E34" s="3">
        <v>30542</v>
      </c>
      <c r="F34" s="3">
        <f t="shared" si="0"/>
        <v>31149</v>
      </c>
      <c r="G34" s="3">
        <f t="shared" si="1"/>
        <v>85821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G34"/>
    </row>
    <row r="35" spans="1:33" ht="15.75" x14ac:dyDescent="0.25">
      <c r="A35" t="s">
        <v>14</v>
      </c>
      <c r="B35" s="3">
        <v>27628</v>
      </c>
      <c r="C35" s="3">
        <v>54797</v>
      </c>
      <c r="D35" s="3">
        <v>7934</v>
      </c>
      <c r="E35" s="3">
        <v>25651</v>
      </c>
      <c r="F35" s="3">
        <f t="shared" si="0"/>
        <v>35562</v>
      </c>
      <c r="G35" s="3">
        <f t="shared" si="1"/>
        <v>80448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G35"/>
    </row>
    <row r="36" spans="1:33" ht="15.75" x14ac:dyDescent="0.25">
      <c r="A36" t="s">
        <v>15</v>
      </c>
      <c r="B36" s="3">
        <v>2640</v>
      </c>
      <c r="C36" s="3">
        <v>6762</v>
      </c>
      <c r="D36" s="3">
        <v>1044</v>
      </c>
      <c r="E36" s="3">
        <v>4257</v>
      </c>
      <c r="F36" s="3">
        <f t="shared" si="0"/>
        <v>3684</v>
      </c>
      <c r="G36" s="3">
        <f t="shared" si="1"/>
        <v>11019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G36"/>
    </row>
    <row r="37" spans="1:33" ht="15.75" x14ac:dyDescent="0.25">
      <c r="A37" t="s">
        <v>16</v>
      </c>
      <c r="B37" s="3">
        <v>4145</v>
      </c>
      <c r="C37" s="3">
        <v>9978</v>
      </c>
      <c r="D37" s="3">
        <v>1266</v>
      </c>
      <c r="E37" s="3">
        <v>4687</v>
      </c>
      <c r="F37" s="3">
        <f t="shared" si="0"/>
        <v>5411</v>
      </c>
      <c r="G37" s="3">
        <f t="shared" si="1"/>
        <v>14665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G37"/>
    </row>
    <row r="38" spans="1:33" ht="15.75" x14ac:dyDescent="0.25">
      <c r="A38" t="s">
        <v>17</v>
      </c>
      <c r="B38" s="3">
        <v>7327</v>
      </c>
      <c r="C38" s="3">
        <v>21577</v>
      </c>
      <c r="D38" s="3">
        <v>2447</v>
      </c>
      <c r="E38" s="3">
        <v>11992</v>
      </c>
      <c r="F38" s="3">
        <f t="shared" si="0"/>
        <v>9774</v>
      </c>
      <c r="G38" s="3">
        <f t="shared" si="1"/>
        <v>33569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G38"/>
    </row>
    <row r="39" spans="1:33" ht="15.75" x14ac:dyDescent="0.25">
      <c r="A39" t="s">
        <v>18</v>
      </c>
      <c r="B39" s="3">
        <v>2176</v>
      </c>
      <c r="C39" s="3">
        <v>4322</v>
      </c>
      <c r="D39" s="3">
        <v>798</v>
      </c>
      <c r="E39" s="3">
        <v>2589</v>
      </c>
      <c r="F39" s="3">
        <f t="shared" si="0"/>
        <v>2974</v>
      </c>
      <c r="G39" s="3">
        <f t="shared" si="1"/>
        <v>6911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G39"/>
    </row>
    <row r="40" spans="1:33" ht="15.75" x14ac:dyDescent="0.25">
      <c r="A40" t="s">
        <v>19</v>
      </c>
      <c r="B40" s="3">
        <v>1558</v>
      </c>
      <c r="C40" s="3">
        <v>3066</v>
      </c>
      <c r="D40" s="3">
        <v>652</v>
      </c>
      <c r="E40" s="3">
        <v>1723</v>
      </c>
      <c r="F40" s="3">
        <f t="shared" si="0"/>
        <v>2210</v>
      </c>
      <c r="G40" s="3">
        <f t="shared" si="1"/>
        <v>4789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G40"/>
    </row>
    <row r="41" spans="1:33" ht="16.5" thickBot="1" x14ac:dyDescent="0.3">
      <c r="A41" t="s">
        <v>20</v>
      </c>
      <c r="B41" s="4">
        <v>2500</v>
      </c>
      <c r="C41" s="4">
        <v>5952</v>
      </c>
      <c r="D41" s="4">
        <v>1229</v>
      </c>
      <c r="E41" s="4">
        <v>3709</v>
      </c>
      <c r="F41" s="4">
        <f t="shared" si="0"/>
        <v>3729</v>
      </c>
      <c r="G41" s="4">
        <f t="shared" si="1"/>
        <v>9661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G41"/>
    </row>
    <row r="42" spans="1:33" s="29" customFormat="1" ht="16.5" thickTop="1" x14ac:dyDescent="0.25">
      <c r="B42" s="3"/>
      <c r="C42" s="3"/>
      <c r="D42" s="3"/>
      <c r="E42" s="3"/>
      <c r="F42" s="3"/>
      <c r="G42" s="3"/>
    </row>
    <row r="43" spans="1:33" s="29" customFormat="1" ht="15.75" x14ac:dyDescent="0.25">
      <c r="A43" s="39" t="s">
        <v>105</v>
      </c>
      <c r="B43" s="3">
        <f>SUM(B21:B42)</f>
        <v>319332</v>
      </c>
      <c r="C43" s="3">
        <f t="shared" ref="C43:G43" si="2">SUM(C21:C42)</f>
        <v>684735</v>
      </c>
      <c r="D43" s="3">
        <f t="shared" si="2"/>
        <v>126935</v>
      </c>
      <c r="E43" s="3">
        <f t="shared" si="2"/>
        <v>402541</v>
      </c>
      <c r="F43" s="3">
        <f t="shared" si="2"/>
        <v>446267</v>
      </c>
      <c r="G43" s="3">
        <f t="shared" si="2"/>
        <v>1087276</v>
      </c>
    </row>
    <row r="44" spans="1:33" s="29" customFormat="1" ht="15.75" x14ac:dyDescent="0.25">
      <c r="B44" s="3"/>
      <c r="C44" s="3"/>
      <c r="D44" s="3"/>
      <c r="E44" s="3"/>
      <c r="F44" s="3"/>
      <c r="G44" s="3"/>
    </row>
    <row r="45" spans="1:33" ht="15.75" x14ac:dyDescent="0.25">
      <c r="A45" t="s">
        <v>21</v>
      </c>
      <c r="B45" s="3">
        <v>3509</v>
      </c>
      <c r="C45" s="3">
        <v>7741</v>
      </c>
      <c r="D45" s="3">
        <v>1380</v>
      </c>
      <c r="E45" s="3">
        <v>3833</v>
      </c>
      <c r="F45" s="3">
        <f t="shared" si="0"/>
        <v>4889</v>
      </c>
      <c r="G45" s="3">
        <f t="shared" si="1"/>
        <v>11574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G45"/>
    </row>
    <row r="46" spans="1:33" ht="15.75" x14ac:dyDescent="0.25">
      <c r="A46" t="s">
        <v>22</v>
      </c>
      <c r="B46" s="3">
        <v>1284</v>
      </c>
      <c r="C46" s="3">
        <v>3305</v>
      </c>
      <c r="D46" s="3">
        <v>2305</v>
      </c>
      <c r="E46" s="3">
        <v>11002</v>
      </c>
      <c r="F46" s="3">
        <f t="shared" si="0"/>
        <v>3589</v>
      </c>
      <c r="G46" s="3">
        <f t="shared" si="1"/>
        <v>14307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G46"/>
    </row>
    <row r="47" spans="1:33" ht="15.75" x14ac:dyDescent="0.25">
      <c r="A47" t="s">
        <v>23</v>
      </c>
      <c r="B47" s="3">
        <v>5760</v>
      </c>
      <c r="C47" s="3">
        <v>17437</v>
      </c>
      <c r="D47" s="3">
        <v>4772</v>
      </c>
      <c r="E47" s="3">
        <v>18106</v>
      </c>
      <c r="F47" s="3">
        <f t="shared" si="0"/>
        <v>10532</v>
      </c>
      <c r="G47" s="3">
        <f t="shared" si="1"/>
        <v>35543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G47"/>
    </row>
    <row r="48" spans="1:33" ht="15.75" x14ac:dyDescent="0.25">
      <c r="A48" t="s">
        <v>24</v>
      </c>
      <c r="B48" s="3">
        <v>2251</v>
      </c>
      <c r="C48" s="3">
        <v>5213</v>
      </c>
      <c r="D48" s="3">
        <v>1084</v>
      </c>
      <c r="E48" s="3">
        <v>3517</v>
      </c>
      <c r="F48" s="3">
        <f t="shared" si="0"/>
        <v>3335</v>
      </c>
      <c r="G48" s="3">
        <f t="shared" si="1"/>
        <v>8730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G48"/>
    </row>
    <row r="49" spans="1:33" ht="15.75" x14ac:dyDescent="0.25">
      <c r="A49" t="s">
        <v>25</v>
      </c>
      <c r="B49" s="3">
        <v>408</v>
      </c>
      <c r="C49" s="3">
        <v>919</v>
      </c>
      <c r="D49" s="3">
        <v>124</v>
      </c>
      <c r="E49" s="3">
        <v>450</v>
      </c>
      <c r="F49" s="3">
        <f t="shared" si="0"/>
        <v>532</v>
      </c>
      <c r="G49" s="3">
        <f t="shared" si="1"/>
        <v>1369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G49"/>
    </row>
    <row r="50" spans="1:33" ht="15.75" x14ac:dyDescent="0.25">
      <c r="A50" t="s">
        <v>26</v>
      </c>
      <c r="B50" s="3">
        <v>321</v>
      </c>
      <c r="C50" s="3">
        <v>648</v>
      </c>
      <c r="D50" s="3">
        <v>129</v>
      </c>
      <c r="E50" s="3">
        <v>474</v>
      </c>
      <c r="F50" s="3">
        <f t="shared" si="0"/>
        <v>450</v>
      </c>
      <c r="G50" s="3">
        <f t="shared" si="1"/>
        <v>1122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G50"/>
    </row>
    <row r="51" spans="1:33" ht="15.75" x14ac:dyDescent="0.25">
      <c r="A51" t="s">
        <v>27</v>
      </c>
      <c r="B51" s="3">
        <v>1077</v>
      </c>
      <c r="C51" s="3">
        <v>1483</v>
      </c>
      <c r="D51" s="3">
        <v>273</v>
      </c>
      <c r="E51" s="3">
        <v>2166</v>
      </c>
      <c r="F51" s="3">
        <f t="shared" si="0"/>
        <v>1350</v>
      </c>
      <c r="G51" s="3">
        <f t="shared" si="1"/>
        <v>3649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G51"/>
    </row>
    <row r="52" spans="1:33" ht="15.75" x14ac:dyDescent="0.25">
      <c r="A52" t="s">
        <v>28</v>
      </c>
      <c r="B52" s="3">
        <v>381</v>
      </c>
      <c r="C52" s="3">
        <v>1092</v>
      </c>
      <c r="D52" s="3">
        <v>175</v>
      </c>
      <c r="E52" s="3">
        <v>615</v>
      </c>
      <c r="F52" s="3">
        <f t="shared" si="0"/>
        <v>556</v>
      </c>
      <c r="G52" s="3">
        <f t="shared" si="1"/>
        <v>1707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G52"/>
    </row>
    <row r="53" spans="1:33" ht="15.75" x14ac:dyDescent="0.25">
      <c r="A53" t="s">
        <v>29</v>
      </c>
      <c r="B53" s="3">
        <v>2660</v>
      </c>
      <c r="C53" s="3">
        <v>6850</v>
      </c>
      <c r="D53" s="3">
        <v>715</v>
      </c>
      <c r="E53" s="3">
        <v>2853</v>
      </c>
      <c r="F53" s="3">
        <f t="shared" si="0"/>
        <v>3375</v>
      </c>
      <c r="G53" s="3">
        <f t="shared" si="1"/>
        <v>9703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G53"/>
    </row>
    <row r="54" spans="1:33" ht="15.75" x14ac:dyDescent="0.25">
      <c r="A54" t="s">
        <v>30</v>
      </c>
      <c r="B54" s="3">
        <v>1223</v>
      </c>
      <c r="C54" s="3">
        <v>3802</v>
      </c>
      <c r="D54" s="3">
        <v>843</v>
      </c>
      <c r="E54" s="3">
        <v>3612</v>
      </c>
      <c r="F54" s="3">
        <f t="shared" si="0"/>
        <v>2066</v>
      </c>
      <c r="G54" s="3">
        <f t="shared" si="1"/>
        <v>7414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G54"/>
    </row>
    <row r="55" spans="1:33" ht="15.75" x14ac:dyDescent="0.25">
      <c r="A55" t="s">
        <v>31</v>
      </c>
      <c r="B55" s="3">
        <v>212</v>
      </c>
      <c r="C55" s="3">
        <v>879</v>
      </c>
      <c r="D55" s="3">
        <v>68</v>
      </c>
      <c r="E55" s="3">
        <v>698</v>
      </c>
      <c r="F55" s="3">
        <f t="shared" si="0"/>
        <v>280</v>
      </c>
      <c r="G55" s="3">
        <f t="shared" si="1"/>
        <v>1577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G55"/>
    </row>
    <row r="56" spans="1:33" ht="15.75" x14ac:dyDescent="0.25">
      <c r="A56" t="s">
        <v>32</v>
      </c>
      <c r="B56" s="3">
        <v>11</v>
      </c>
      <c r="C56" s="3">
        <v>19</v>
      </c>
      <c r="D56" s="3">
        <v>14</v>
      </c>
      <c r="E56" s="3">
        <v>132</v>
      </c>
      <c r="F56" s="3">
        <f t="shared" si="0"/>
        <v>25</v>
      </c>
      <c r="G56" s="3">
        <f t="shared" si="1"/>
        <v>151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G56"/>
    </row>
    <row r="57" spans="1:33" ht="15.75" x14ac:dyDescent="0.25">
      <c r="A57" t="s">
        <v>33</v>
      </c>
      <c r="B57" s="3">
        <v>244</v>
      </c>
      <c r="C57" s="3">
        <v>628</v>
      </c>
      <c r="D57" s="3">
        <v>74</v>
      </c>
      <c r="E57" s="3">
        <v>362</v>
      </c>
      <c r="F57" s="3">
        <f t="shared" si="0"/>
        <v>318</v>
      </c>
      <c r="G57" s="3">
        <f t="shared" si="1"/>
        <v>990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G57"/>
    </row>
    <row r="58" spans="1:33" ht="15.75" x14ac:dyDescent="0.25">
      <c r="A58" t="s">
        <v>34</v>
      </c>
      <c r="B58" s="3">
        <v>459</v>
      </c>
      <c r="C58" s="3">
        <v>1420</v>
      </c>
      <c r="D58" s="3">
        <v>170</v>
      </c>
      <c r="E58" s="3">
        <v>556</v>
      </c>
      <c r="F58" s="3">
        <f t="shared" si="0"/>
        <v>629</v>
      </c>
      <c r="G58" s="3">
        <f t="shared" si="1"/>
        <v>1976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G58"/>
    </row>
    <row r="59" spans="1:33" ht="15.75" x14ac:dyDescent="0.25">
      <c r="A59" t="s">
        <v>35</v>
      </c>
      <c r="B59" s="3">
        <v>171</v>
      </c>
      <c r="C59" s="3">
        <v>431</v>
      </c>
      <c r="D59" s="3">
        <v>146</v>
      </c>
      <c r="E59" s="3">
        <v>608</v>
      </c>
      <c r="F59" s="3">
        <f t="shared" si="0"/>
        <v>317</v>
      </c>
      <c r="G59" s="3">
        <f t="shared" si="1"/>
        <v>1039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G59"/>
    </row>
    <row r="60" spans="1:33" ht="15.75" x14ac:dyDescent="0.25">
      <c r="A60" t="s">
        <v>36</v>
      </c>
      <c r="B60" s="3">
        <v>3171</v>
      </c>
      <c r="C60" s="3">
        <v>6937</v>
      </c>
      <c r="D60" s="3">
        <v>1698</v>
      </c>
      <c r="E60" s="3">
        <v>5273</v>
      </c>
      <c r="F60" s="3">
        <f t="shared" si="0"/>
        <v>4869</v>
      </c>
      <c r="G60" s="3">
        <f t="shared" si="1"/>
        <v>12210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G60"/>
    </row>
    <row r="61" spans="1:33" ht="15.75" x14ac:dyDescent="0.25">
      <c r="A61" t="s">
        <v>37</v>
      </c>
      <c r="B61" s="3">
        <v>1367</v>
      </c>
      <c r="C61" s="3">
        <v>3583</v>
      </c>
      <c r="D61" s="3">
        <v>768</v>
      </c>
      <c r="E61" s="3">
        <v>2228</v>
      </c>
      <c r="F61" s="3">
        <f t="shared" si="0"/>
        <v>2135</v>
      </c>
      <c r="G61" s="3">
        <f t="shared" si="1"/>
        <v>5811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G61"/>
    </row>
    <row r="62" spans="1:33" ht="15.75" x14ac:dyDescent="0.25">
      <c r="A62" t="s">
        <v>38</v>
      </c>
      <c r="B62" s="3">
        <v>84</v>
      </c>
      <c r="C62" s="3">
        <v>160</v>
      </c>
      <c r="D62" s="3">
        <v>91</v>
      </c>
      <c r="E62" s="3">
        <v>340</v>
      </c>
      <c r="F62" s="3">
        <f t="shared" si="0"/>
        <v>175</v>
      </c>
      <c r="G62" s="3">
        <f t="shared" si="1"/>
        <v>500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G62"/>
    </row>
    <row r="63" spans="1:33" ht="15.75" x14ac:dyDescent="0.25">
      <c r="A63" t="s">
        <v>39</v>
      </c>
      <c r="B63" s="3">
        <v>823</v>
      </c>
      <c r="C63" s="3">
        <v>1653</v>
      </c>
      <c r="D63" s="3">
        <v>129</v>
      </c>
      <c r="E63" s="3">
        <v>1087</v>
      </c>
      <c r="F63" s="3">
        <f t="shared" si="0"/>
        <v>952</v>
      </c>
      <c r="G63" s="3">
        <f t="shared" si="1"/>
        <v>2740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G63"/>
    </row>
    <row r="64" spans="1:33" ht="15.75" x14ac:dyDescent="0.25">
      <c r="A64" t="s">
        <v>40</v>
      </c>
      <c r="B64" s="3">
        <v>62</v>
      </c>
      <c r="C64" s="3">
        <v>116</v>
      </c>
      <c r="D64" s="3">
        <v>48</v>
      </c>
      <c r="E64" s="3">
        <v>224</v>
      </c>
      <c r="F64" s="3">
        <f t="shared" si="0"/>
        <v>110</v>
      </c>
      <c r="G64" s="3">
        <f t="shared" si="1"/>
        <v>340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G64"/>
    </row>
    <row r="65" spans="1:33" ht="15.75" x14ac:dyDescent="0.25">
      <c r="A65" t="s">
        <v>41</v>
      </c>
      <c r="B65" s="3">
        <v>119</v>
      </c>
      <c r="C65" s="3">
        <v>298</v>
      </c>
      <c r="D65" s="3">
        <v>77</v>
      </c>
      <c r="E65" s="3">
        <v>260</v>
      </c>
      <c r="F65" s="3">
        <f t="shared" si="0"/>
        <v>196</v>
      </c>
      <c r="G65" s="3">
        <f t="shared" si="1"/>
        <v>558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G65"/>
    </row>
    <row r="66" spans="1:33" ht="15.75" x14ac:dyDescent="0.25">
      <c r="A66" t="s">
        <v>42</v>
      </c>
      <c r="B66" s="3">
        <v>243</v>
      </c>
      <c r="C66" s="3">
        <v>579</v>
      </c>
      <c r="D66" s="3">
        <v>105</v>
      </c>
      <c r="E66" s="3">
        <v>330</v>
      </c>
      <c r="F66" s="3">
        <f t="shared" si="0"/>
        <v>348</v>
      </c>
      <c r="G66" s="3">
        <f t="shared" si="1"/>
        <v>909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G66"/>
    </row>
    <row r="67" spans="1:33" ht="15.75" x14ac:dyDescent="0.25">
      <c r="A67" t="s">
        <v>43</v>
      </c>
      <c r="B67" s="3">
        <v>3635</v>
      </c>
      <c r="C67" s="3">
        <v>6538</v>
      </c>
      <c r="D67" s="3">
        <v>1204</v>
      </c>
      <c r="E67" s="3">
        <v>5402</v>
      </c>
      <c r="F67" s="3">
        <f t="shared" si="0"/>
        <v>4839</v>
      </c>
      <c r="G67" s="3">
        <f t="shared" si="1"/>
        <v>11940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G67"/>
    </row>
    <row r="68" spans="1:33" ht="15.75" x14ac:dyDescent="0.25">
      <c r="A68" t="s">
        <v>44</v>
      </c>
      <c r="B68" s="3">
        <v>429</v>
      </c>
      <c r="C68" s="3">
        <v>1835</v>
      </c>
      <c r="D68" s="3">
        <v>266</v>
      </c>
      <c r="E68" s="3">
        <v>1343</v>
      </c>
      <c r="F68" s="3">
        <f t="shared" si="0"/>
        <v>695</v>
      </c>
      <c r="G68" s="3">
        <f t="shared" si="1"/>
        <v>3178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G68"/>
    </row>
    <row r="69" spans="1:33" ht="15.75" x14ac:dyDescent="0.25">
      <c r="A69" t="s">
        <v>45</v>
      </c>
      <c r="B69" s="3">
        <v>390</v>
      </c>
      <c r="C69" s="3">
        <v>793</v>
      </c>
      <c r="D69" s="3">
        <v>106</v>
      </c>
      <c r="E69" s="3">
        <v>620</v>
      </c>
      <c r="F69" s="3">
        <f t="shared" si="0"/>
        <v>496</v>
      </c>
      <c r="G69" s="3">
        <f t="shared" si="1"/>
        <v>1413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G69"/>
    </row>
    <row r="70" spans="1:33" ht="15.75" x14ac:dyDescent="0.25">
      <c r="A70" t="s">
        <v>46</v>
      </c>
      <c r="B70" s="3">
        <v>473</v>
      </c>
      <c r="C70" s="3">
        <v>1290</v>
      </c>
      <c r="D70" s="3">
        <v>179</v>
      </c>
      <c r="E70" s="3">
        <v>453</v>
      </c>
      <c r="F70" s="3">
        <f t="shared" si="0"/>
        <v>652</v>
      </c>
      <c r="G70" s="3">
        <f t="shared" si="1"/>
        <v>1743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G70"/>
    </row>
    <row r="71" spans="1:33" ht="15.75" x14ac:dyDescent="0.25">
      <c r="A71" t="s">
        <v>47</v>
      </c>
      <c r="B71" s="3">
        <v>2153</v>
      </c>
      <c r="C71" s="3">
        <v>6581</v>
      </c>
      <c r="D71" s="3">
        <v>1090</v>
      </c>
      <c r="E71" s="3">
        <v>11410</v>
      </c>
      <c r="F71" s="3">
        <f t="shared" si="0"/>
        <v>3243</v>
      </c>
      <c r="G71" s="3">
        <f t="shared" si="1"/>
        <v>17991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G71"/>
    </row>
    <row r="72" spans="1:33" ht="15.75" x14ac:dyDescent="0.25">
      <c r="A72" t="s">
        <v>48</v>
      </c>
      <c r="B72" s="3">
        <v>435</v>
      </c>
      <c r="C72" s="3">
        <v>3568</v>
      </c>
      <c r="D72" s="3">
        <v>94</v>
      </c>
      <c r="E72" s="3">
        <v>809</v>
      </c>
      <c r="F72" s="3">
        <f t="shared" si="0"/>
        <v>529</v>
      </c>
      <c r="G72" s="3">
        <f t="shared" si="1"/>
        <v>4377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G72"/>
    </row>
    <row r="73" spans="1:33" ht="15.75" x14ac:dyDescent="0.25">
      <c r="A73" t="s">
        <v>49</v>
      </c>
      <c r="B73" s="3">
        <v>788</v>
      </c>
      <c r="C73" s="3">
        <v>1894</v>
      </c>
      <c r="D73" s="3">
        <v>295</v>
      </c>
      <c r="E73" s="3">
        <v>1564</v>
      </c>
      <c r="F73" s="3">
        <f t="shared" si="0"/>
        <v>1083</v>
      </c>
      <c r="G73" s="3">
        <f t="shared" si="1"/>
        <v>3458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G73"/>
    </row>
    <row r="74" spans="1:33" ht="15.75" x14ac:dyDescent="0.25">
      <c r="A74" t="s">
        <v>50</v>
      </c>
      <c r="B74" s="3">
        <v>572</v>
      </c>
      <c r="C74" s="3">
        <v>1148</v>
      </c>
      <c r="D74" s="3">
        <v>168</v>
      </c>
      <c r="E74" s="3">
        <v>787</v>
      </c>
      <c r="F74" s="3">
        <f t="shared" si="0"/>
        <v>740</v>
      </c>
      <c r="G74" s="3">
        <f t="shared" si="1"/>
        <v>1935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G74"/>
    </row>
    <row r="75" spans="1:33" ht="15.75" x14ac:dyDescent="0.25">
      <c r="A75" t="s">
        <v>51</v>
      </c>
      <c r="B75" s="3">
        <v>524</v>
      </c>
      <c r="C75" s="3">
        <v>952</v>
      </c>
      <c r="D75" s="3">
        <v>309</v>
      </c>
      <c r="E75" s="3">
        <v>1229</v>
      </c>
      <c r="F75" s="3">
        <f t="shared" si="0"/>
        <v>833</v>
      </c>
      <c r="G75" s="3">
        <f t="shared" si="1"/>
        <v>2181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G75"/>
    </row>
    <row r="76" spans="1:33" ht="15.75" x14ac:dyDescent="0.25">
      <c r="A76" t="s">
        <v>52</v>
      </c>
      <c r="B76" s="3">
        <v>1015</v>
      </c>
      <c r="C76" s="3">
        <v>1952</v>
      </c>
      <c r="D76" s="3">
        <v>243</v>
      </c>
      <c r="E76" s="3">
        <v>1742</v>
      </c>
      <c r="F76" s="3">
        <f t="shared" si="0"/>
        <v>1258</v>
      </c>
      <c r="G76" s="3">
        <f t="shared" si="1"/>
        <v>3694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G76"/>
    </row>
    <row r="77" spans="1:33" ht="15.75" x14ac:dyDescent="0.25">
      <c r="A77" t="s">
        <v>53</v>
      </c>
      <c r="B77" s="3">
        <v>2841</v>
      </c>
      <c r="C77" s="3">
        <v>7481</v>
      </c>
      <c r="D77" s="3">
        <v>1156</v>
      </c>
      <c r="E77" s="3">
        <v>6205</v>
      </c>
      <c r="F77" s="3">
        <f t="shared" si="0"/>
        <v>3997</v>
      </c>
      <c r="G77" s="3">
        <f t="shared" si="1"/>
        <v>13686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G77"/>
    </row>
    <row r="78" spans="1:33" ht="15.75" x14ac:dyDescent="0.25">
      <c r="A78" t="s">
        <v>54</v>
      </c>
      <c r="B78" s="3">
        <v>369</v>
      </c>
      <c r="C78" s="3">
        <v>1960</v>
      </c>
      <c r="D78" s="3">
        <v>368</v>
      </c>
      <c r="E78" s="3">
        <v>4073</v>
      </c>
      <c r="F78" s="3">
        <f t="shared" si="0"/>
        <v>737</v>
      </c>
      <c r="G78" s="3">
        <f t="shared" si="1"/>
        <v>6033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G78"/>
    </row>
    <row r="79" spans="1:33" ht="15.75" x14ac:dyDescent="0.25">
      <c r="A79" t="s">
        <v>55</v>
      </c>
      <c r="B79" s="3">
        <v>838</v>
      </c>
      <c r="C79" s="3">
        <v>2813</v>
      </c>
      <c r="D79" s="3">
        <v>383</v>
      </c>
      <c r="E79" s="3">
        <v>3443</v>
      </c>
      <c r="F79" s="3">
        <f t="shared" si="0"/>
        <v>1221</v>
      </c>
      <c r="G79" s="3">
        <f t="shared" si="1"/>
        <v>6256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G79"/>
    </row>
    <row r="80" spans="1:33" ht="15.75" x14ac:dyDescent="0.25">
      <c r="A80" t="s">
        <v>56</v>
      </c>
      <c r="B80" s="3">
        <v>432</v>
      </c>
      <c r="C80" s="3">
        <v>1415</v>
      </c>
      <c r="D80" s="3">
        <v>192</v>
      </c>
      <c r="E80" s="3">
        <v>2072</v>
      </c>
      <c r="F80" s="3">
        <f t="shared" si="0"/>
        <v>624</v>
      </c>
      <c r="G80" s="3">
        <f t="shared" si="1"/>
        <v>3487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G80"/>
    </row>
    <row r="81" spans="1:33" ht="15.75" x14ac:dyDescent="0.25">
      <c r="A81" t="s">
        <v>57</v>
      </c>
      <c r="B81" s="3">
        <v>33</v>
      </c>
      <c r="C81" s="3">
        <v>110</v>
      </c>
      <c r="D81" s="3">
        <v>39</v>
      </c>
      <c r="E81" s="3">
        <v>225</v>
      </c>
      <c r="F81" s="3">
        <f t="shared" si="0"/>
        <v>72</v>
      </c>
      <c r="G81" s="3">
        <f t="shared" si="1"/>
        <v>335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G81"/>
    </row>
    <row r="82" spans="1:33" ht="15.75" x14ac:dyDescent="0.25">
      <c r="A82" t="s">
        <v>58</v>
      </c>
      <c r="B82" s="3">
        <v>2634</v>
      </c>
      <c r="C82" s="3">
        <v>8638</v>
      </c>
      <c r="D82" s="3">
        <v>1284</v>
      </c>
      <c r="E82" s="3">
        <v>5165</v>
      </c>
      <c r="F82" s="3">
        <f t="shared" si="0"/>
        <v>3918</v>
      </c>
      <c r="G82" s="3">
        <f t="shared" si="1"/>
        <v>13803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G82"/>
    </row>
    <row r="83" spans="1:33" ht="15.75" x14ac:dyDescent="0.25">
      <c r="A83" t="s">
        <v>59</v>
      </c>
      <c r="B83" s="3">
        <v>416</v>
      </c>
      <c r="C83" s="3">
        <v>998</v>
      </c>
      <c r="D83" s="3">
        <v>213</v>
      </c>
      <c r="E83" s="3">
        <v>859</v>
      </c>
      <c r="F83" s="3">
        <f t="shared" si="0"/>
        <v>629</v>
      </c>
      <c r="G83" s="3">
        <f t="shared" si="1"/>
        <v>1857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G83"/>
    </row>
    <row r="84" spans="1:33" ht="15.75" x14ac:dyDescent="0.25">
      <c r="A84" t="s">
        <v>60</v>
      </c>
      <c r="B84" s="3">
        <v>0</v>
      </c>
      <c r="C84" s="3">
        <v>0</v>
      </c>
      <c r="D84" s="3">
        <v>0</v>
      </c>
      <c r="E84" s="3">
        <v>0</v>
      </c>
      <c r="F84" s="3">
        <f t="shared" si="0"/>
        <v>0</v>
      </c>
      <c r="G84" s="3">
        <f t="shared" si="1"/>
        <v>0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G84"/>
    </row>
    <row r="85" spans="1:33" ht="15.75" x14ac:dyDescent="0.25">
      <c r="A85" t="s">
        <v>61</v>
      </c>
      <c r="B85" s="3">
        <v>331</v>
      </c>
      <c r="C85" s="3">
        <v>543</v>
      </c>
      <c r="D85" s="3">
        <v>64</v>
      </c>
      <c r="E85" s="3">
        <v>232</v>
      </c>
      <c r="F85" s="3">
        <f t="shared" si="0"/>
        <v>395</v>
      </c>
      <c r="G85" s="3">
        <f t="shared" si="1"/>
        <v>775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G85"/>
    </row>
    <row r="86" spans="1:33" ht="15.75" x14ac:dyDescent="0.25">
      <c r="A86" t="s">
        <v>62</v>
      </c>
      <c r="B86" s="3">
        <v>90</v>
      </c>
      <c r="C86" s="3">
        <v>174</v>
      </c>
      <c r="D86" s="3">
        <v>40</v>
      </c>
      <c r="E86" s="3">
        <v>288</v>
      </c>
      <c r="F86" s="3">
        <f t="shared" si="0"/>
        <v>130</v>
      </c>
      <c r="G86" s="3">
        <f t="shared" si="1"/>
        <v>462</v>
      </c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G86"/>
    </row>
    <row r="87" spans="1:33" ht="15.75" x14ac:dyDescent="0.25">
      <c r="A87" t="s">
        <v>63</v>
      </c>
      <c r="B87" s="3">
        <v>850</v>
      </c>
      <c r="C87" s="3">
        <v>1852</v>
      </c>
      <c r="D87" s="3">
        <v>357</v>
      </c>
      <c r="E87" s="3">
        <v>2080</v>
      </c>
      <c r="F87" s="3">
        <f t="shared" si="0"/>
        <v>1207</v>
      </c>
      <c r="G87" s="3">
        <f t="shared" si="1"/>
        <v>3932</v>
      </c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G87"/>
    </row>
    <row r="88" spans="1:33" ht="15.75" x14ac:dyDescent="0.25">
      <c r="A88" t="s">
        <v>64</v>
      </c>
      <c r="B88" s="3">
        <v>637</v>
      </c>
      <c r="C88" s="3">
        <v>1474</v>
      </c>
      <c r="D88" s="3">
        <v>486</v>
      </c>
      <c r="E88" s="3">
        <v>1855</v>
      </c>
      <c r="F88" s="3">
        <f t="shared" ref="F88:G100" si="3">B88+D88</f>
        <v>1123</v>
      </c>
      <c r="G88" s="3">
        <f t="shared" si="3"/>
        <v>3329</v>
      </c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G88"/>
    </row>
    <row r="89" spans="1:33" ht="15.75" x14ac:dyDescent="0.25">
      <c r="A89" t="s">
        <v>65</v>
      </c>
      <c r="B89" s="3">
        <v>828</v>
      </c>
      <c r="C89" s="3">
        <v>1970</v>
      </c>
      <c r="D89" s="3">
        <v>365</v>
      </c>
      <c r="E89" s="3">
        <v>1563</v>
      </c>
      <c r="F89" s="3">
        <f t="shared" si="3"/>
        <v>1193</v>
      </c>
      <c r="G89" s="3">
        <f t="shared" si="3"/>
        <v>3533</v>
      </c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G89"/>
    </row>
    <row r="90" spans="1:33" ht="15.75" x14ac:dyDescent="0.25">
      <c r="A90" t="s">
        <v>66</v>
      </c>
      <c r="B90" s="3">
        <v>49</v>
      </c>
      <c r="C90" s="3">
        <v>112</v>
      </c>
      <c r="D90" s="3">
        <v>23</v>
      </c>
      <c r="E90" s="3">
        <v>82</v>
      </c>
      <c r="F90" s="3">
        <f t="shared" si="3"/>
        <v>72</v>
      </c>
      <c r="G90" s="3">
        <f t="shared" si="3"/>
        <v>194</v>
      </c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G90"/>
    </row>
    <row r="91" spans="1:33" ht="15.75" x14ac:dyDescent="0.25">
      <c r="A91" t="s">
        <v>67</v>
      </c>
      <c r="B91" s="3">
        <v>189</v>
      </c>
      <c r="C91" s="3">
        <v>405</v>
      </c>
      <c r="D91" s="3">
        <v>163</v>
      </c>
      <c r="E91" s="3">
        <v>695</v>
      </c>
      <c r="F91" s="3">
        <f t="shared" si="3"/>
        <v>352</v>
      </c>
      <c r="G91" s="3">
        <f t="shared" si="3"/>
        <v>1100</v>
      </c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G91"/>
    </row>
    <row r="92" spans="1:33" ht="15.75" x14ac:dyDescent="0.25">
      <c r="A92" t="s">
        <v>68</v>
      </c>
      <c r="B92" s="3">
        <v>357</v>
      </c>
      <c r="C92" s="3">
        <v>921</v>
      </c>
      <c r="D92" s="3">
        <v>145</v>
      </c>
      <c r="E92" s="3">
        <v>1025</v>
      </c>
      <c r="F92" s="3">
        <f t="shared" si="3"/>
        <v>502</v>
      </c>
      <c r="G92" s="3">
        <f t="shared" si="3"/>
        <v>1946</v>
      </c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G92"/>
    </row>
    <row r="93" spans="1:33" ht="15.75" x14ac:dyDescent="0.25">
      <c r="A93" t="s">
        <v>69</v>
      </c>
      <c r="B93" s="3">
        <v>1205</v>
      </c>
      <c r="C93" s="3">
        <v>2495</v>
      </c>
      <c r="D93" s="3">
        <v>283</v>
      </c>
      <c r="E93" s="3">
        <v>3858</v>
      </c>
      <c r="F93" s="3">
        <f t="shared" si="3"/>
        <v>1488</v>
      </c>
      <c r="G93" s="3">
        <f t="shared" si="3"/>
        <v>6353</v>
      </c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G93"/>
    </row>
    <row r="94" spans="1:33" ht="15.75" x14ac:dyDescent="0.25">
      <c r="A94" t="s">
        <v>70</v>
      </c>
      <c r="B94" s="3">
        <v>670</v>
      </c>
      <c r="C94" s="3">
        <v>1107</v>
      </c>
      <c r="D94" s="3">
        <v>90</v>
      </c>
      <c r="E94" s="3">
        <v>1260</v>
      </c>
      <c r="F94" s="3">
        <f t="shared" si="3"/>
        <v>760</v>
      </c>
      <c r="G94" s="3">
        <f t="shared" si="3"/>
        <v>2367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G94"/>
    </row>
    <row r="95" spans="1:33" ht="15.75" x14ac:dyDescent="0.25">
      <c r="A95" t="s">
        <v>71</v>
      </c>
      <c r="B95" s="3">
        <v>280</v>
      </c>
      <c r="C95" s="3">
        <v>532</v>
      </c>
      <c r="D95" s="3">
        <v>84</v>
      </c>
      <c r="E95" s="3">
        <v>479</v>
      </c>
      <c r="F95" s="3">
        <f t="shared" si="3"/>
        <v>364</v>
      </c>
      <c r="G95" s="3">
        <f t="shared" si="3"/>
        <v>1011</v>
      </c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G95"/>
    </row>
    <row r="96" spans="1:33" ht="15.75" x14ac:dyDescent="0.25">
      <c r="A96" t="s">
        <v>72</v>
      </c>
      <c r="B96" s="3">
        <v>484</v>
      </c>
      <c r="C96" s="3">
        <v>1209</v>
      </c>
      <c r="D96" s="3">
        <v>430</v>
      </c>
      <c r="E96" s="3">
        <v>1694</v>
      </c>
      <c r="F96" s="3">
        <f t="shared" si="3"/>
        <v>914</v>
      </c>
      <c r="G96" s="3">
        <f t="shared" si="3"/>
        <v>2903</v>
      </c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G96"/>
    </row>
    <row r="97" spans="1:33" ht="15.75" x14ac:dyDescent="0.25">
      <c r="A97" t="s">
        <v>73</v>
      </c>
      <c r="B97" s="3">
        <v>1304</v>
      </c>
      <c r="C97" s="3">
        <v>2466</v>
      </c>
      <c r="D97" s="3">
        <v>333</v>
      </c>
      <c r="E97" s="3">
        <v>3191</v>
      </c>
      <c r="F97" s="3">
        <f t="shared" si="3"/>
        <v>1637</v>
      </c>
      <c r="G97" s="3">
        <f t="shared" si="3"/>
        <v>5657</v>
      </c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G97"/>
    </row>
    <row r="98" spans="1:33" ht="15.75" x14ac:dyDescent="0.25">
      <c r="A98" t="s">
        <v>74</v>
      </c>
      <c r="B98" s="3">
        <v>0</v>
      </c>
      <c r="C98" s="3">
        <v>0</v>
      </c>
      <c r="D98" s="3">
        <v>0</v>
      </c>
      <c r="E98" s="3">
        <v>0</v>
      </c>
      <c r="F98" s="3">
        <f t="shared" si="3"/>
        <v>0</v>
      </c>
      <c r="G98" s="3">
        <f t="shared" si="3"/>
        <v>0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G98"/>
    </row>
    <row r="99" spans="1:33" ht="15.75" x14ac:dyDescent="0.25">
      <c r="A99" t="s">
        <v>75</v>
      </c>
      <c r="B99" s="3">
        <v>451</v>
      </c>
      <c r="C99" s="3">
        <v>1195</v>
      </c>
      <c r="D99" s="3">
        <v>267</v>
      </c>
      <c r="E99" s="3">
        <v>914</v>
      </c>
      <c r="F99" s="3">
        <f t="shared" si="3"/>
        <v>718</v>
      </c>
      <c r="G99" s="3">
        <f t="shared" si="3"/>
        <v>2109</v>
      </c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G99"/>
    </row>
    <row r="100" spans="1:33" ht="15.75" x14ac:dyDescent="0.25">
      <c r="A100" t="s">
        <v>76</v>
      </c>
      <c r="B100" s="3">
        <v>30</v>
      </c>
      <c r="C100" s="3">
        <v>139</v>
      </c>
      <c r="D100" s="3">
        <v>26</v>
      </c>
      <c r="E100" s="3">
        <v>59</v>
      </c>
      <c r="F100" s="3">
        <f t="shared" si="3"/>
        <v>56</v>
      </c>
      <c r="G100" s="3">
        <f t="shared" si="3"/>
        <v>198</v>
      </c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G100"/>
    </row>
    <row r="101" spans="1:33" ht="16.5" thickBot="1" x14ac:dyDescent="0.3">
      <c r="A101" t="s">
        <v>77</v>
      </c>
      <c r="B101" s="4">
        <v>6</v>
      </c>
      <c r="C101" s="4">
        <v>42</v>
      </c>
      <c r="D101" s="4">
        <v>0</v>
      </c>
      <c r="E101" s="4">
        <v>0</v>
      </c>
      <c r="F101" s="4">
        <f>B101+D101</f>
        <v>6</v>
      </c>
      <c r="G101" s="4">
        <f>C101+E101</f>
        <v>42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G101"/>
    </row>
    <row r="102" spans="1:33" ht="15.75" thickTop="1" x14ac:dyDescent="0.25"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G102"/>
    </row>
    <row r="103" spans="1:33" x14ac:dyDescent="0.25">
      <c r="A103" s="39" t="s">
        <v>107</v>
      </c>
      <c r="B103" s="40">
        <f>SUM(B45:B102)</f>
        <v>51578</v>
      </c>
      <c r="C103" s="40">
        <f t="shared" ref="C103:G103" si="4">SUM(C45:C102)</f>
        <v>131795</v>
      </c>
      <c r="D103" s="40">
        <f t="shared" si="4"/>
        <v>25933</v>
      </c>
      <c r="E103" s="40">
        <f t="shared" si="4"/>
        <v>125402</v>
      </c>
      <c r="F103" s="40">
        <f t="shared" si="4"/>
        <v>77511</v>
      </c>
      <c r="G103" s="40">
        <f t="shared" si="4"/>
        <v>257197</v>
      </c>
    </row>
    <row r="105" spans="1:33" x14ac:dyDescent="0.25">
      <c r="A105" s="39" t="s">
        <v>106</v>
      </c>
      <c r="B105" s="40">
        <f>B43+B103</f>
        <v>370910</v>
      </c>
      <c r="C105" s="40">
        <f t="shared" ref="C105:G105" si="5">C43+C103</f>
        <v>816530</v>
      </c>
      <c r="D105" s="40">
        <f t="shared" si="5"/>
        <v>152868</v>
      </c>
      <c r="E105" s="40">
        <f t="shared" si="5"/>
        <v>527943</v>
      </c>
      <c r="F105" s="40">
        <f t="shared" si="5"/>
        <v>523778</v>
      </c>
      <c r="G105" s="40">
        <f t="shared" si="5"/>
        <v>1344473</v>
      </c>
    </row>
  </sheetData>
  <mergeCells count="14">
    <mergeCell ref="Q14:V14"/>
    <mergeCell ref="Y14:AD14"/>
    <mergeCell ref="Y16:AD16"/>
    <mergeCell ref="Q16:V16"/>
    <mergeCell ref="B11:P11"/>
    <mergeCell ref="B10:P10"/>
    <mergeCell ref="B12:P12"/>
    <mergeCell ref="B18:C18"/>
    <mergeCell ref="D18:E18"/>
    <mergeCell ref="F18:G18"/>
    <mergeCell ref="I14:N14"/>
    <mergeCell ref="I16:N16"/>
    <mergeCell ref="A14:G14"/>
    <mergeCell ref="A16:G16"/>
  </mergeCells>
  <printOptions gridLines="1"/>
  <pageMargins left="0.23622047244094491" right="0.15748031496062992" top="0.39370078740157483" bottom="0.51181102362204722" header="0.15748031496062992" footer="0.31496062992125984"/>
  <pageSetup paperSize="9" scale="92" fitToHeight="0" orientation="portrait" r:id="rId1"/>
  <ignoredErrors>
    <ignoredError sqref="AG1:AG3 AG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Nazioni e Regioni</vt:lpstr>
      <vt:lpstr>'Nazioni e Regioni'!Area_stampa</vt:lpstr>
      <vt:lpstr>'Nazioni e Regioni'!Titoli_stampa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2017-11-14T08:52:15Z</cp:lastPrinted>
  <dcterms:created xsi:type="dcterms:W3CDTF">2017-11-13T13:57:32Z</dcterms:created>
  <dcterms:modified xsi:type="dcterms:W3CDTF">2026-01-09T12:08:19Z</dcterms:modified>
</cp:coreProperties>
</file>